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3" activeTab="3"/>
  </bookViews>
  <sheets>
    <sheet name="BOA ESPERANÇA" sheetId="1" r:id="rId1"/>
    <sheet name="CAMPO NOVO" sheetId="2" r:id="rId2"/>
    <sheet name="SANTO EDUARDO" sheetId="3" r:id="rId3"/>
    <sheet name="2ª MEDIÇÃO" sheetId="4" r:id="rId4"/>
  </sheets>
  <definedNames>
    <definedName name="_xlnm.Print_Area" localSheetId="3">'2ª MEDIÇÃO'!$A$1:$M$19</definedName>
    <definedName name="_xlnm.Print_Area" localSheetId="0">'BOA ESPERANÇA'!$A$1:$M$51</definedName>
    <definedName name="_xlnm.Print_Area" localSheetId="1">'CAMPO NOVO'!$A$1:$M$51</definedName>
    <definedName name="_xlnm.Print_Area" localSheetId="2">'SANTO EDUARDO'!$A$1:$M$51</definedName>
  </definedNames>
  <calcPr fullCalcOnLoad="1"/>
</workbook>
</file>

<file path=xl/sharedStrings.xml><?xml version="1.0" encoding="utf-8"?>
<sst xmlns="http://schemas.openxmlformats.org/spreadsheetml/2006/main" count="486" uniqueCount="125">
  <si>
    <t>PREFEITURA MUNICIPAL DE</t>
  </si>
  <si>
    <t>PRESIDENTE KENNEDY</t>
  </si>
  <si>
    <t>PMPK</t>
  </si>
  <si>
    <t>TOTAL</t>
  </si>
  <si>
    <t>TRANSPORTADO:</t>
  </si>
  <si>
    <t xml:space="preserve">                  D  I  S  C  R  I  M  I  N  A  Ç  Ã  O</t>
  </si>
  <si>
    <t>VISTO:</t>
  </si>
  <si>
    <t>OBRA/SERVIÇO: CONTRATAÇÃO DE EMPRESA PARA PRESTAÇÃO DE SEREVIÇOS TOPOGRÁFICOS</t>
  </si>
  <si>
    <t>km</t>
  </si>
  <si>
    <t>KM</t>
  </si>
  <si>
    <t>LOCACAO DE EQUIPE DE TOPOGRAFIA, P/SERV. AVULSOS DE LOCACAO (IMPLANTACAO) DE OBRAS</t>
  </si>
  <si>
    <t>H</t>
  </si>
  <si>
    <t>UN</t>
  </si>
  <si>
    <t>EXECUCAO DE PERFIS TOPOGR., EM ENCOSTA C/LEVANT. DE DETALHES, EM TER. DE VEG. LEVE</t>
  </si>
  <si>
    <t>M</t>
  </si>
  <si>
    <t>FORN E COLC EM ENCOSTA DE MARCOS TOPOGRAFICOS DE CONCRETO COM PINO DE REFERENCIA DE LATAO</t>
  </si>
  <si>
    <t>LEVANTAMENTO DE SECAO TRANSVERSAL, EM TER. DE OROGR. ACIDENT. E VEG. RALA</t>
  </si>
  <si>
    <t>LEVANTAMENTO DE SECAO TRANSVERSAL, EM TER. DE OROGR. NAO ACIDENT. E VEG. RALA</t>
  </si>
  <si>
    <t>LEVANTAMENTO TOPOGR. DE POCOS DE VISITA DE AGUAS PLUVIAIS, C/COTAS DA TAMPA, FUNDO, ENTRADA E SAIDA DAS TUBUL.</t>
  </si>
  <si>
    <r>
      <rPr>
        <b/>
        <sz val="10"/>
        <rFont val="Times New Roman"/>
        <family val="1"/>
      </rPr>
      <t xml:space="preserve">Nota: </t>
    </r>
    <r>
      <rPr>
        <sz val="10"/>
        <rFont val="Times New Roman"/>
        <family val="1"/>
      </rPr>
      <t>Para levantamento sem altimetria, aplicar ao preço, o coeficiente 0,80</t>
    </r>
  </si>
  <si>
    <t>NIVEL OFF-SETS EM TER. DE OROGRAFIA ACIDENTADA E VEG. LEVE</t>
  </si>
  <si>
    <t>NIVEL OFF-SETS EM TER. DE OROGRAFIA NAO ACIDENTADA E VEG. LEVE</t>
  </si>
  <si>
    <t>Levantamento Topográfico para Projeto de Ponte</t>
  </si>
  <si>
    <t>Ud</t>
  </si>
  <si>
    <t>Levantamento topográfico para instrução de processo</t>
  </si>
  <si>
    <t>Cadastro de Desapropriação - Urbano</t>
  </si>
  <si>
    <t>Cadastro de Desapropriação - Rural</t>
  </si>
  <si>
    <t>Desenhos, Cálculos Topográficos e Serviços de Escritório</t>
  </si>
  <si>
    <t>ha</t>
  </si>
  <si>
    <t>Projeto de Desapropriação</t>
  </si>
  <si>
    <t>Estudos de Traçado para Travessia de Obras de Arte Especiais</t>
  </si>
  <si>
    <t>m2</t>
  </si>
  <si>
    <t>Poligonal de Apoio com implantação de marco de concreto para amarração</t>
  </si>
  <si>
    <t>FOLHA</t>
  </si>
  <si>
    <t>Levantamento Planialtimétrico e Cadastral de área urbana de 2001 a 4000 m2</t>
  </si>
  <si>
    <t>Implantação de base (par de marcos) de concreto, georreferenciados com 
GPS de dupla frequência, inclusive pós processamento</t>
  </si>
  <si>
    <t>Implantação de poligonal de amarração em marcos de concreto, espaçamento máximo 500 m, com nivelamento geométrico, inclusive pós processamento</t>
  </si>
  <si>
    <t>Deslocamento (ida e volta) de equipe p/ realização de serv. de topografia em locais situados de 51 a 150 km</t>
  </si>
  <si>
    <t>Levantamento Planialtimétrico Cadastral em região montanhosa (400 pontos/ha)</t>
  </si>
  <si>
    <t>Levantamento Planialtimétrico Cadastral em região ondulada (100 pontos/ha)</t>
  </si>
  <si>
    <t>Levantamento Planialtimétrico Cadastral em região plana (25 pontos/ha)</t>
  </si>
  <si>
    <t>Levantamento Planialtimétrico e Cadastral de áreas urbanas, inclusive cadastro de redes de utilidades, acessos a residências, etc (1600 pontos/ha)</t>
  </si>
  <si>
    <t>Modelagem digital de terreno, c/ apoio de campo, ortorretificação, extração e edição de curvas de nível de 2 em 2m, exclusive aquisição da imagem</t>
  </si>
  <si>
    <t>km²</t>
  </si>
  <si>
    <t>LOCACAO DE OFF-SET EM TER. DE OROGRAFIA NAO ACIDENTADA E VEG. LEVE</t>
  </si>
  <si>
    <t>02/02</t>
  </si>
  <si>
    <t>01/02</t>
  </si>
  <si>
    <t>P L A N I L H A      D E     M E D I Ç Ã O</t>
  </si>
  <si>
    <t>EMPRESA: HF TOPOGRAFIA E GEODESIA LTDA - EPP</t>
  </si>
  <si>
    <t>VALOR DO</t>
  </si>
  <si>
    <t xml:space="preserve">CONTRATO: </t>
  </si>
  <si>
    <t>Q U A N T I D A D E S     E     P R E Ç O S</t>
  </si>
  <si>
    <t>ITEM</t>
  </si>
  <si>
    <t>UN.</t>
  </si>
  <si>
    <t>PREÇO</t>
  </si>
  <si>
    <t>VALOR</t>
  </si>
  <si>
    <t>ACUM.</t>
  </si>
  <si>
    <t>EXEC.</t>
  </si>
  <si>
    <t>UNIT.</t>
  </si>
  <si>
    <t>ANT.</t>
  </si>
  <si>
    <t>PREVISTO</t>
  </si>
  <si>
    <t>SUB - TOTAL :</t>
  </si>
  <si>
    <t>OBSERVAÇÕES:</t>
  </si>
  <si>
    <t xml:space="preserve">EM: </t>
  </si>
  <si>
    <t>TOTAL DO PAGAMENTO 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</si>
  <si>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</si>
  <si>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</si>
  <si>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</si>
  <si>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</si>
  <si>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</si>
  <si>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</si>
  <si>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</si>
  <si>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</si>
  <si>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</si>
  <si>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</si>
  <si>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</si>
  <si>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</si>
  <si>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</si>
  <si>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</si>
  <si>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</si>
  <si>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</si>
  <si>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</si>
  <si>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</si>
  <si>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</si>
  <si>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</si>
  <si>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</si>
  <si>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</si>
  <si>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</si>
  <si>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</si>
  <si>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</si>
  <si>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</si>
  <si>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REFERÊNCIAS DO DER - ES (DEPARTAMENTO DE ESTRADAS DE RODAGEM DO ESTADO DO ESPÍRITO SANTO)</t>
  </si>
  <si>
    <t>REFERÊNCIAS DO EMOP - RJ (GOVERNO DO ESTADO DO RIO DE JANEIRO - SECRETARIA DE ESTADO DE OBRAS E SERVIÇOS PÚBLICOS)                                        EMPRESA DE OBRAS PÚBLICAS</t>
  </si>
  <si>
    <t>VALOR DO CONTRATO:</t>
  </si>
  <si>
    <r>
      <t xml:space="preserve">LOCAL:  </t>
    </r>
    <r>
      <rPr>
        <b/>
        <sz val="8"/>
        <rFont val="Arial"/>
        <family val="2"/>
      </rPr>
      <t>BOA ESPERANÇA</t>
    </r>
    <r>
      <rPr>
        <sz val="8"/>
        <rFont val="Arial"/>
        <family val="2"/>
      </rPr>
      <t xml:space="preserve"> - PRESIDENTE KENNEDY - ES</t>
    </r>
  </si>
  <si>
    <t>1  A.  MEDIÇÃO REALIZADA EM  19/09/2014</t>
  </si>
  <si>
    <r>
      <t xml:space="preserve">LOCAL:  </t>
    </r>
    <r>
      <rPr>
        <b/>
        <sz val="8"/>
        <rFont val="Arial"/>
        <family val="2"/>
      </rPr>
      <t>CAMPO NOVO</t>
    </r>
    <r>
      <rPr>
        <sz val="8"/>
        <rFont val="Arial"/>
        <family val="2"/>
      </rPr>
      <t xml:space="preserve"> - PRESIDENTE KENNEDY - ES</t>
    </r>
  </si>
  <si>
    <r>
      <t xml:space="preserve">LOCAL:  </t>
    </r>
    <r>
      <rPr>
        <b/>
        <sz val="8"/>
        <rFont val="Arial"/>
        <family val="2"/>
      </rPr>
      <t>SANTO EDUARDO</t>
    </r>
    <r>
      <rPr>
        <sz val="8"/>
        <rFont val="Arial"/>
        <family val="2"/>
      </rPr>
      <t xml:space="preserve"> - PRESIDENTE KENNEDY - ES</t>
    </r>
  </si>
  <si>
    <t>01/01</t>
  </si>
  <si>
    <t>OBRA/SERVIÇO: CONTRATAÇÃO DE EMPRESA PARA PRESTAÇÃO DE SEREVIÇOS NA ÁREA DE TOPOGRAFIA</t>
  </si>
  <si>
    <t>EMPRESA: SALVADOR AMBIENTAL LTDA EPP</t>
  </si>
  <si>
    <r>
      <t xml:space="preserve">LOCAL: </t>
    </r>
    <r>
      <rPr>
        <sz val="8"/>
        <rFont val="Arial"/>
        <family val="2"/>
      </rPr>
      <t>PRESIDENTE KENNEDY - ES</t>
    </r>
  </si>
  <si>
    <t>Serviço: 01 - Desenhos, cálculos topográficos e serviços de escritório</t>
  </si>
  <si>
    <t>Serviço: 02 - Poligonal de apoio com implantação de marco para amarração</t>
  </si>
  <si>
    <t>Serviço: 03 - Implantação de base (par de marcos), georreferenciados com GPS de dupla frequência, inclusive pós processamento</t>
  </si>
  <si>
    <t>Serviço: 04 - Levantamento planialtimétrico cadastral em região montanhosa (400 pontos/ha)</t>
  </si>
  <si>
    <t>Serviço: 05 - Levantamento planialtimétrico cadastral em região ondulada (100 pontos/ha)</t>
  </si>
  <si>
    <t>Serviço: 06 - Levantamento planialtimétrico cadastral em região plana (25 pontos/ha)</t>
  </si>
  <si>
    <t>Serviço: 07 - Levantamento planialtimétrico cadastral de áreas urbanas, inclusive cadastro de redes de utilidades, acessos a residências, etc (1600 pontos/ha)</t>
  </si>
  <si>
    <t>Serviço: 08 - Locação de equipe de topografia, para serviços avulsos de locação (implantação) de obras</t>
  </si>
  <si>
    <t>1</t>
  </si>
  <si>
    <t>2</t>
  </si>
  <si>
    <t>3</t>
  </si>
  <si>
    <t>4</t>
  </si>
  <si>
    <t>5</t>
  </si>
  <si>
    <t>6</t>
  </si>
  <si>
    <t>7</t>
  </si>
  <si>
    <t>8</t>
  </si>
  <si>
    <t>h</t>
  </si>
  <si>
    <t>un</t>
  </si>
  <si>
    <t>RESTO À PAAGAR</t>
  </si>
  <si>
    <t>TOTAL JÁ PAGO</t>
  </si>
  <si>
    <t>SEMPRE IGUAL AO VALOR DO CONTRATO</t>
  </si>
  <si>
    <t>SEMPRE IGUAL A ZERO !</t>
  </si>
  <si>
    <t>2  A.  MEDIÇÃO REALIZADA EM  20/02/2019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</si>
</sst>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0000"/>
    <numFmt numFmtId="190" formatCode="&quot;Ativado&quot;;&quot;Ativado&quot;;&quot;Desativado&quot;"/>
    <numFmt numFmtId="191" formatCode="&quot;R$&quot;\ #,##0.00"/>
    <numFmt numFmtId="192" formatCode="#,##0.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0" fillId="0" borderId="11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4" fontId="5" fillId="0" borderId="33" xfId="0" applyNumberFormat="1" applyFont="1" applyBorder="1" applyAlignment="1">
      <alignment horizontal="center" vertical="center"/>
    </xf>
    <xf numFmtId="184" fontId="5" fillId="0" borderId="33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35" xfId="0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184" fontId="5" fillId="0" borderId="33" xfId="0" applyNumberFormat="1" applyFont="1" applyBorder="1" applyAlignment="1">
      <alignment/>
    </xf>
    <xf numFmtId="49" fontId="10" fillId="0" borderId="39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4" fontId="5" fillId="0" borderId="4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4" fontId="5" fillId="33" borderId="18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8" xfId="0" applyNumberFormat="1" applyBorder="1" applyAlignment="1">
      <alignment/>
    </xf>
    <xf numFmtId="4" fontId="5" fillId="0" borderId="33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192" fontId="5" fillId="0" borderId="18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left" vertical="justify" wrapText="1"/>
    </xf>
    <xf numFmtId="0" fontId="5" fillId="0" borderId="45" xfId="0" applyFont="1" applyBorder="1" applyAlignment="1">
      <alignment horizontal="left" vertical="justify"/>
    </xf>
    <xf numFmtId="0" fontId="5" fillId="0" borderId="19" xfId="0" applyFont="1" applyBorder="1" applyAlignment="1">
      <alignment horizontal="left" vertical="justify"/>
    </xf>
    <xf numFmtId="0" fontId="5" fillId="0" borderId="44" xfId="0" applyFont="1" applyBorder="1" applyAlignment="1">
      <alignment horizontal="left" vertical="justify"/>
    </xf>
    <xf numFmtId="0" fontId="6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6" xfId="0" applyFont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36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11" fillId="18" borderId="46" xfId="0" applyFont="1" applyFill="1" applyBorder="1" applyAlignment="1">
      <alignment horizontal="center" wrapText="1"/>
    </xf>
    <xf numFmtId="0" fontId="11" fillId="18" borderId="45" xfId="0" applyFont="1" applyFill="1" applyBorder="1" applyAlignment="1">
      <alignment horizontal="center" wrapText="1"/>
    </xf>
    <xf numFmtId="0" fontId="11" fillId="18" borderId="20" xfId="0" applyFont="1" applyFill="1" applyBorder="1" applyAlignment="1">
      <alignment horizontal="center" wrapText="1"/>
    </xf>
    <xf numFmtId="4" fontId="5" fillId="0" borderId="33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191" fontId="0" fillId="0" borderId="13" xfId="0" applyNumberFormat="1" applyFont="1" applyBorder="1" applyAlignment="1">
      <alignment horizontal="right"/>
    </xf>
    <xf numFmtId="191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18" borderId="46" xfId="0" applyFont="1" applyFill="1" applyBorder="1" applyAlignment="1">
      <alignment horizontal="center" vertical="center" wrapText="1"/>
    </xf>
    <xf numFmtId="0" fontId="11" fillId="18" borderId="45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191" fontId="0" fillId="0" borderId="13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36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Normal="75" zoomScaleSheetLayoutView="100" zoomScalePageLayoutView="0" workbookViewId="0" topLeftCell="A13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 customHeight="1" thickTop="1">
      <c r="A2" s="115" t="s">
        <v>0</v>
      </c>
      <c r="B2" s="116"/>
      <c r="C2" s="117"/>
      <c r="D2" s="102" t="s">
        <v>7</v>
      </c>
      <c r="E2" s="103"/>
      <c r="F2" s="103"/>
      <c r="G2" s="104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11" t="s">
        <v>1</v>
      </c>
      <c r="B3" s="112"/>
      <c r="C3" s="113"/>
      <c r="D3" s="105" t="s">
        <v>48</v>
      </c>
      <c r="E3" s="106"/>
      <c r="F3" s="106"/>
      <c r="G3" s="107"/>
      <c r="H3" s="18" t="s">
        <v>50</v>
      </c>
      <c r="I3" s="19"/>
      <c r="J3" s="129">
        <v>416358.47</v>
      </c>
      <c r="K3" s="130"/>
      <c r="L3" s="16"/>
      <c r="M3" s="20" t="s">
        <v>46</v>
      </c>
    </row>
    <row r="4" spans="1:13" ht="15" customHeight="1" thickTop="1">
      <c r="A4" s="118" t="s">
        <v>2</v>
      </c>
      <c r="B4" s="119"/>
      <c r="C4" s="120"/>
      <c r="D4" s="108" t="s">
        <v>94</v>
      </c>
      <c r="E4" s="109"/>
      <c r="F4" s="109"/>
      <c r="G4" s="110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31"/>
      <c r="M5" s="132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34" t="s">
        <v>91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</row>
    <row r="10" spans="1:13" ht="12.75" customHeight="1">
      <c r="A10" s="75" t="s">
        <v>65</v>
      </c>
      <c r="B10" s="100" t="s">
        <v>22</v>
      </c>
      <c r="C10" s="98"/>
      <c r="D10" s="98"/>
      <c r="E10" s="99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0" t="s">
        <v>24</v>
      </c>
      <c r="C11" s="98"/>
      <c r="D11" s="98"/>
      <c r="E11" s="99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>
        <v>1</v>
      </c>
      <c r="M11" s="26">
        <f t="shared" si="0"/>
        <v>1832.61</v>
      </c>
    </row>
    <row r="12" spans="1:13" ht="12.75" customHeight="1">
      <c r="A12" s="75" t="s">
        <v>67</v>
      </c>
      <c r="B12" s="100" t="s">
        <v>25</v>
      </c>
      <c r="C12" s="98"/>
      <c r="D12" s="98"/>
      <c r="E12" s="99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0" t="s">
        <v>26</v>
      </c>
      <c r="C13" s="98"/>
      <c r="D13" s="98"/>
      <c r="E13" s="99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0" t="s">
        <v>27</v>
      </c>
      <c r="C14" s="98"/>
      <c r="D14" s="98"/>
      <c r="E14" s="99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/>
      <c r="M14" s="26">
        <f t="shared" si="0"/>
        <v>0</v>
      </c>
    </row>
    <row r="15" spans="1:13" ht="12.75" customHeight="1">
      <c r="A15" s="75" t="s">
        <v>70</v>
      </c>
      <c r="B15" s="100" t="s">
        <v>29</v>
      </c>
      <c r="C15" s="98"/>
      <c r="D15" s="98"/>
      <c r="E15" s="99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>
        <v>5</v>
      </c>
      <c r="M15" s="26">
        <f t="shared" si="0"/>
        <v>2406.5</v>
      </c>
    </row>
    <row r="16" spans="1:13" ht="12.75" customHeight="1">
      <c r="A16" s="75" t="s">
        <v>71</v>
      </c>
      <c r="B16" s="97" t="s">
        <v>30</v>
      </c>
      <c r="C16" s="98"/>
      <c r="D16" s="98"/>
      <c r="E16" s="99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0" t="s">
        <v>32</v>
      </c>
      <c r="C17" s="98"/>
      <c r="D17" s="98"/>
      <c r="E17" s="99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/>
      <c r="M17" s="26">
        <f t="shared" si="0"/>
        <v>0</v>
      </c>
    </row>
    <row r="18" spans="1:13" ht="12.75" customHeight="1">
      <c r="A18" s="75" t="s">
        <v>73</v>
      </c>
      <c r="B18" s="100" t="s">
        <v>34</v>
      </c>
      <c r="C18" s="98"/>
      <c r="D18" s="98"/>
      <c r="E18" s="99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97" t="s">
        <v>35</v>
      </c>
      <c r="C19" s="98"/>
      <c r="D19" s="98"/>
      <c r="E19" s="99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97" t="s">
        <v>36</v>
      </c>
      <c r="C20" s="98"/>
      <c r="D20" s="98"/>
      <c r="E20" s="99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0" t="s">
        <v>38</v>
      </c>
      <c r="C21" s="98"/>
      <c r="D21" s="98"/>
      <c r="E21" s="99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0" t="s">
        <v>39</v>
      </c>
      <c r="C22" s="98"/>
      <c r="D22" s="98"/>
      <c r="E22" s="99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0" t="s">
        <v>40</v>
      </c>
      <c r="C23" s="98"/>
      <c r="D23" s="98"/>
      <c r="E23" s="99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/>
      <c r="M23" s="26">
        <f t="shared" si="0"/>
        <v>0</v>
      </c>
    </row>
    <row r="24" spans="1:13" ht="24.75" customHeight="1">
      <c r="A24" s="75" t="s">
        <v>79</v>
      </c>
      <c r="B24" s="97" t="s">
        <v>41</v>
      </c>
      <c r="C24" s="98"/>
      <c r="D24" s="98"/>
      <c r="E24" s="99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23"/>
      <c r="K24" s="25"/>
      <c r="L24" s="23"/>
      <c r="M24" s="26">
        <f t="shared" si="0"/>
        <v>0</v>
      </c>
    </row>
    <row r="25" spans="1:13" ht="12.75" customHeight="1">
      <c r="A25" s="75"/>
      <c r="B25" s="100" t="s">
        <v>19</v>
      </c>
      <c r="C25" s="98"/>
      <c r="D25" s="98"/>
      <c r="E25" s="99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97" t="s">
        <v>42</v>
      </c>
      <c r="C26" s="98"/>
      <c r="D26" s="98"/>
      <c r="E26" s="99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0" t="s">
        <v>37</v>
      </c>
      <c r="C27" s="98"/>
      <c r="D27" s="98"/>
      <c r="E27" s="99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4">
        <f>SUM(M5:M27)</f>
        <v>4239.11</v>
      </c>
      <c r="M28" s="125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01" t="s">
        <v>47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5" customHeight="1" thickTop="1">
      <c r="A32" s="115" t="s">
        <v>0</v>
      </c>
      <c r="B32" s="116"/>
      <c r="C32" s="117"/>
      <c r="D32" s="102" t="s">
        <v>7</v>
      </c>
      <c r="E32" s="103"/>
      <c r="F32" s="103"/>
      <c r="G32" s="104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11" t="s">
        <v>1</v>
      </c>
      <c r="B33" s="112"/>
      <c r="C33" s="113"/>
      <c r="D33" s="105" t="s">
        <v>48</v>
      </c>
      <c r="E33" s="106"/>
      <c r="F33" s="106"/>
      <c r="G33" s="107"/>
      <c r="H33" s="18" t="s">
        <v>50</v>
      </c>
      <c r="I33" s="19"/>
      <c r="J33" s="129">
        <f>J3</f>
        <v>416358.47</v>
      </c>
      <c r="K33" s="130"/>
      <c r="L33" s="16"/>
      <c r="M33" s="20" t="s">
        <v>45</v>
      </c>
    </row>
    <row r="34" spans="1:13" ht="15" customHeight="1" thickTop="1">
      <c r="A34" s="118" t="s">
        <v>2</v>
      </c>
      <c r="B34" s="119"/>
      <c r="C34" s="120"/>
      <c r="D34" s="108" t="s">
        <v>94</v>
      </c>
      <c r="E34" s="109"/>
      <c r="F34" s="109"/>
      <c r="G34" s="110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31"/>
      <c r="M35" s="132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21" t="s">
        <v>92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</row>
    <row r="40" spans="1:13" ht="15" customHeight="1">
      <c r="A40" s="75" t="s">
        <v>82</v>
      </c>
      <c r="B40" s="100" t="s">
        <v>16</v>
      </c>
      <c r="C40" s="98"/>
      <c r="D40" s="98"/>
      <c r="E40" s="99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0" t="s">
        <v>17</v>
      </c>
      <c r="C41" s="98"/>
      <c r="D41" s="98"/>
      <c r="E41" s="99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6" t="s">
        <v>20</v>
      </c>
      <c r="C42" s="127"/>
      <c r="D42" s="127"/>
      <c r="E42" s="128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0" t="s">
        <v>21</v>
      </c>
      <c r="C43" s="98"/>
      <c r="D43" s="98"/>
      <c r="E43" s="99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0" t="s">
        <v>44</v>
      </c>
      <c r="C44" s="98"/>
      <c r="D44" s="98"/>
      <c r="E44" s="99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0" t="s">
        <v>13</v>
      </c>
      <c r="C45" s="98"/>
      <c r="D45" s="98"/>
      <c r="E45" s="99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97" t="s">
        <v>15</v>
      </c>
      <c r="C46" s="98"/>
      <c r="D46" s="98"/>
      <c r="E46" s="99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97" t="s">
        <v>18</v>
      </c>
      <c r="C47" s="98"/>
      <c r="D47" s="98"/>
      <c r="E47" s="99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97" t="s">
        <v>10</v>
      </c>
      <c r="C48" s="98"/>
      <c r="D48" s="98"/>
      <c r="E48" s="99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4239.11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33"/>
      <c r="G52" s="133"/>
      <c r="H52" s="133"/>
      <c r="I52" s="14"/>
      <c r="J52" s="14"/>
      <c r="K52" s="14"/>
      <c r="L52" s="14"/>
      <c r="M52" s="21"/>
    </row>
    <row r="55" ht="12.75">
      <c r="K55" s="17"/>
    </row>
  </sheetData>
  <sheetProtection/>
  <mergeCells count="49">
    <mergeCell ref="J3:K3"/>
    <mergeCell ref="J33:K33"/>
    <mergeCell ref="L35:M35"/>
    <mergeCell ref="L5:M5"/>
    <mergeCell ref="F52:H52"/>
    <mergeCell ref="A9:M9"/>
    <mergeCell ref="D3:G3"/>
    <mergeCell ref="B40:E40"/>
    <mergeCell ref="B46:E46"/>
    <mergeCell ref="A32:C32"/>
    <mergeCell ref="B48:E48"/>
    <mergeCell ref="B16:E16"/>
    <mergeCell ref="B10:E10"/>
    <mergeCell ref="B12:E12"/>
    <mergeCell ref="B15:E15"/>
    <mergeCell ref="B27:E27"/>
    <mergeCell ref="B14:E14"/>
    <mergeCell ref="B18:E18"/>
    <mergeCell ref="B17:E17"/>
    <mergeCell ref="B11:E11"/>
    <mergeCell ref="B13:E13"/>
    <mergeCell ref="A39:M39"/>
    <mergeCell ref="B45:E45"/>
    <mergeCell ref="A34:C34"/>
    <mergeCell ref="L28:M28"/>
    <mergeCell ref="B44:E44"/>
    <mergeCell ref="B23:E23"/>
    <mergeCell ref="B43:E43"/>
    <mergeCell ref="B42:E42"/>
    <mergeCell ref="D2:G2"/>
    <mergeCell ref="B19:E19"/>
    <mergeCell ref="B24:E24"/>
    <mergeCell ref="B26:E26"/>
    <mergeCell ref="A1:M1"/>
    <mergeCell ref="D4:G4"/>
    <mergeCell ref="A2:C2"/>
    <mergeCell ref="A3:C3"/>
    <mergeCell ref="A4:C4"/>
    <mergeCell ref="B20:E20"/>
    <mergeCell ref="B47:E47"/>
    <mergeCell ref="B41:E41"/>
    <mergeCell ref="B21:E21"/>
    <mergeCell ref="B22:E22"/>
    <mergeCell ref="A31:M31"/>
    <mergeCell ref="D32:G32"/>
    <mergeCell ref="D33:G33"/>
    <mergeCell ref="D34:G34"/>
    <mergeCell ref="A33:C33"/>
    <mergeCell ref="B25:E25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Normal="75" zoomScaleSheetLayoutView="100" zoomScalePageLayoutView="0" workbookViewId="0" topLeftCell="A13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 customHeight="1" thickTop="1">
      <c r="A2" s="115" t="s">
        <v>0</v>
      </c>
      <c r="B2" s="116"/>
      <c r="C2" s="117"/>
      <c r="D2" s="102" t="s">
        <v>7</v>
      </c>
      <c r="E2" s="103"/>
      <c r="F2" s="103"/>
      <c r="G2" s="104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11" t="s">
        <v>1</v>
      </c>
      <c r="B3" s="112"/>
      <c r="C3" s="113"/>
      <c r="D3" s="105" t="s">
        <v>48</v>
      </c>
      <c r="E3" s="106"/>
      <c r="F3" s="106"/>
      <c r="G3" s="107"/>
      <c r="H3" s="18" t="s">
        <v>50</v>
      </c>
      <c r="I3" s="19"/>
      <c r="J3" s="129">
        <v>416358.47</v>
      </c>
      <c r="K3" s="130"/>
      <c r="L3" s="16"/>
      <c r="M3" s="20" t="s">
        <v>46</v>
      </c>
    </row>
    <row r="4" spans="1:13" ht="15" customHeight="1" thickTop="1">
      <c r="A4" s="118" t="s">
        <v>2</v>
      </c>
      <c r="B4" s="119"/>
      <c r="C4" s="120"/>
      <c r="D4" s="108" t="s">
        <v>96</v>
      </c>
      <c r="E4" s="109"/>
      <c r="F4" s="109"/>
      <c r="G4" s="110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31"/>
      <c r="M5" s="132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34" t="s">
        <v>91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</row>
    <row r="10" spans="1:13" ht="12.75" customHeight="1">
      <c r="A10" s="75" t="s">
        <v>65</v>
      </c>
      <c r="B10" s="100" t="s">
        <v>22</v>
      </c>
      <c r="C10" s="98"/>
      <c r="D10" s="98"/>
      <c r="E10" s="99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0" t="s">
        <v>24</v>
      </c>
      <c r="C11" s="98"/>
      <c r="D11" s="98"/>
      <c r="E11" s="99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/>
      <c r="M11" s="26">
        <f t="shared" si="0"/>
        <v>0</v>
      </c>
    </row>
    <row r="12" spans="1:13" ht="12.75" customHeight="1">
      <c r="A12" s="75" t="s">
        <v>67</v>
      </c>
      <c r="B12" s="100" t="s">
        <v>25</v>
      </c>
      <c r="C12" s="98"/>
      <c r="D12" s="98"/>
      <c r="E12" s="99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0" t="s">
        <v>26</v>
      </c>
      <c r="C13" s="98"/>
      <c r="D13" s="98"/>
      <c r="E13" s="99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0" t="s">
        <v>27</v>
      </c>
      <c r="C14" s="98"/>
      <c r="D14" s="98"/>
      <c r="E14" s="99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>
        <v>3.01</v>
      </c>
      <c r="M14" s="26">
        <f t="shared" si="0"/>
        <v>1167.8198</v>
      </c>
    </row>
    <row r="15" spans="1:13" ht="12.75" customHeight="1">
      <c r="A15" s="75" t="s">
        <v>70</v>
      </c>
      <c r="B15" s="100" t="s">
        <v>29</v>
      </c>
      <c r="C15" s="98"/>
      <c r="D15" s="98"/>
      <c r="E15" s="99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/>
      <c r="M15" s="26">
        <f t="shared" si="0"/>
        <v>0</v>
      </c>
    </row>
    <row r="16" spans="1:13" ht="12.75" customHeight="1">
      <c r="A16" s="75" t="s">
        <v>71</v>
      </c>
      <c r="B16" s="97" t="s">
        <v>30</v>
      </c>
      <c r="C16" s="98"/>
      <c r="D16" s="98"/>
      <c r="E16" s="99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0" t="s">
        <v>32</v>
      </c>
      <c r="C17" s="98"/>
      <c r="D17" s="98"/>
      <c r="E17" s="99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>
        <v>1.63</v>
      </c>
      <c r="M17" s="26">
        <f t="shared" si="0"/>
        <v>355.12809999999996</v>
      </c>
    </row>
    <row r="18" spans="1:13" ht="12.75" customHeight="1">
      <c r="A18" s="75" t="s">
        <v>73</v>
      </c>
      <c r="B18" s="100" t="s">
        <v>34</v>
      </c>
      <c r="C18" s="98"/>
      <c r="D18" s="98"/>
      <c r="E18" s="99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97" t="s">
        <v>35</v>
      </c>
      <c r="C19" s="98"/>
      <c r="D19" s="98"/>
      <c r="E19" s="99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97" t="s">
        <v>36</v>
      </c>
      <c r="C20" s="98"/>
      <c r="D20" s="98"/>
      <c r="E20" s="99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0" t="s">
        <v>38</v>
      </c>
      <c r="C21" s="98"/>
      <c r="D21" s="98"/>
      <c r="E21" s="99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0" t="s">
        <v>39</v>
      </c>
      <c r="C22" s="98"/>
      <c r="D22" s="98"/>
      <c r="E22" s="99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0" t="s">
        <v>40</v>
      </c>
      <c r="C23" s="98"/>
      <c r="D23" s="98"/>
      <c r="E23" s="99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/>
      <c r="M23" s="26">
        <f t="shared" si="0"/>
        <v>0</v>
      </c>
    </row>
    <row r="24" spans="1:13" ht="24.75" customHeight="1">
      <c r="A24" s="75" t="s">
        <v>79</v>
      </c>
      <c r="B24" s="97" t="s">
        <v>41</v>
      </c>
      <c r="C24" s="98"/>
      <c r="D24" s="98"/>
      <c r="E24" s="99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86"/>
      <c r="K24" s="87"/>
      <c r="L24" s="86"/>
      <c r="M24" s="88">
        <f t="shared" si="0"/>
        <v>0</v>
      </c>
    </row>
    <row r="25" spans="1:13" ht="12.75" customHeight="1">
      <c r="A25" s="75"/>
      <c r="B25" s="100" t="s">
        <v>19</v>
      </c>
      <c r="C25" s="98"/>
      <c r="D25" s="98"/>
      <c r="E25" s="99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97" t="s">
        <v>42</v>
      </c>
      <c r="C26" s="98"/>
      <c r="D26" s="98"/>
      <c r="E26" s="99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0" t="s">
        <v>37</v>
      </c>
      <c r="C27" s="98"/>
      <c r="D27" s="98"/>
      <c r="E27" s="99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4">
        <f>SUM(M5:M27)</f>
        <v>1522.9479</v>
      </c>
      <c r="M28" s="125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01" t="s">
        <v>47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5" customHeight="1" thickTop="1">
      <c r="A32" s="115" t="s">
        <v>0</v>
      </c>
      <c r="B32" s="116"/>
      <c r="C32" s="117"/>
      <c r="D32" s="102" t="s">
        <v>7</v>
      </c>
      <c r="E32" s="103"/>
      <c r="F32" s="103"/>
      <c r="G32" s="104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11" t="s">
        <v>1</v>
      </c>
      <c r="B33" s="112"/>
      <c r="C33" s="113"/>
      <c r="D33" s="105" t="s">
        <v>48</v>
      </c>
      <c r="E33" s="106"/>
      <c r="F33" s="106"/>
      <c r="G33" s="107"/>
      <c r="H33" s="18" t="s">
        <v>50</v>
      </c>
      <c r="I33" s="19"/>
      <c r="J33" s="129">
        <f>J3</f>
        <v>416358.47</v>
      </c>
      <c r="K33" s="130"/>
      <c r="L33" s="16"/>
      <c r="M33" s="20" t="s">
        <v>45</v>
      </c>
    </row>
    <row r="34" spans="1:13" ht="15" customHeight="1" thickTop="1">
      <c r="A34" s="118" t="s">
        <v>2</v>
      </c>
      <c r="B34" s="119"/>
      <c r="C34" s="120"/>
      <c r="D34" s="108" t="s">
        <v>96</v>
      </c>
      <c r="E34" s="109"/>
      <c r="F34" s="109"/>
      <c r="G34" s="110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31"/>
      <c r="M35" s="132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21" t="s">
        <v>92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</row>
    <row r="40" spans="1:13" ht="15" customHeight="1">
      <c r="A40" s="75" t="s">
        <v>82</v>
      </c>
      <c r="B40" s="100" t="s">
        <v>16</v>
      </c>
      <c r="C40" s="98"/>
      <c r="D40" s="98"/>
      <c r="E40" s="99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0" t="s">
        <v>17</v>
      </c>
      <c r="C41" s="98"/>
      <c r="D41" s="98"/>
      <c r="E41" s="99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6" t="s">
        <v>20</v>
      </c>
      <c r="C42" s="127"/>
      <c r="D42" s="127"/>
      <c r="E42" s="128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0" t="s">
        <v>21</v>
      </c>
      <c r="C43" s="98"/>
      <c r="D43" s="98"/>
      <c r="E43" s="99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0" t="s">
        <v>44</v>
      </c>
      <c r="C44" s="98"/>
      <c r="D44" s="98"/>
      <c r="E44" s="99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0" t="s">
        <v>13</v>
      </c>
      <c r="C45" s="98"/>
      <c r="D45" s="98"/>
      <c r="E45" s="99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97" t="s">
        <v>15</v>
      </c>
      <c r="C46" s="98"/>
      <c r="D46" s="98"/>
      <c r="E46" s="99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97" t="s">
        <v>18</v>
      </c>
      <c r="C47" s="98"/>
      <c r="D47" s="98"/>
      <c r="E47" s="99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97" t="s">
        <v>10</v>
      </c>
      <c r="C48" s="98"/>
      <c r="D48" s="98"/>
      <c r="E48" s="99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1522.9479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33"/>
      <c r="G52" s="133"/>
      <c r="H52" s="133"/>
      <c r="I52" s="14"/>
      <c r="J52" s="14"/>
      <c r="K52" s="14"/>
      <c r="L52" s="14"/>
      <c r="M52" s="21"/>
    </row>
    <row r="55" ht="12.75">
      <c r="K55" s="17"/>
    </row>
  </sheetData>
  <sheetProtection/>
  <mergeCells count="49">
    <mergeCell ref="F52:H52"/>
    <mergeCell ref="B44:E44"/>
    <mergeCell ref="B45:E45"/>
    <mergeCell ref="B46:E46"/>
    <mergeCell ref="B47:E47"/>
    <mergeCell ref="B48:E48"/>
    <mergeCell ref="L35:M35"/>
    <mergeCell ref="A39:M39"/>
    <mergeCell ref="B40:E40"/>
    <mergeCell ref="B41:E41"/>
    <mergeCell ref="B42:E42"/>
    <mergeCell ref="B43:E43"/>
    <mergeCell ref="A32:C32"/>
    <mergeCell ref="D32:G32"/>
    <mergeCell ref="A33:C33"/>
    <mergeCell ref="D33:G33"/>
    <mergeCell ref="J33:K33"/>
    <mergeCell ref="A34:C34"/>
    <mergeCell ref="D34:G34"/>
    <mergeCell ref="B24:E24"/>
    <mergeCell ref="B25:E25"/>
    <mergeCell ref="B26:E26"/>
    <mergeCell ref="B27:E27"/>
    <mergeCell ref="L28:M28"/>
    <mergeCell ref="A31:M31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A4:C4"/>
    <mergeCell ref="D4:G4"/>
    <mergeCell ref="L5:M5"/>
    <mergeCell ref="A9:M9"/>
    <mergeCell ref="B10:E10"/>
    <mergeCell ref="B11:E11"/>
    <mergeCell ref="A1:M1"/>
    <mergeCell ref="A2:C2"/>
    <mergeCell ref="D2:G2"/>
    <mergeCell ref="A3:C3"/>
    <mergeCell ref="D3:G3"/>
    <mergeCell ref="J3:K3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showZeros="0" view="pageBreakPreview" zoomScaleNormal="75" zoomScaleSheetLayoutView="100" zoomScalePageLayoutView="0" workbookViewId="0" topLeftCell="A16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 customHeight="1" thickTop="1">
      <c r="A2" s="115" t="s">
        <v>0</v>
      </c>
      <c r="B2" s="116"/>
      <c r="C2" s="117"/>
      <c r="D2" s="102" t="s">
        <v>7</v>
      </c>
      <c r="E2" s="103"/>
      <c r="F2" s="103"/>
      <c r="G2" s="104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11" t="s">
        <v>1</v>
      </c>
      <c r="B3" s="112"/>
      <c r="C3" s="113"/>
      <c r="D3" s="105" t="s">
        <v>48</v>
      </c>
      <c r="E3" s="106"/>
      <c r="F3" s="106"/>
      <c r="G3" s="107"/>
      <c r="H3" s="18" t="s">
        <v>50</v>
      </c>
      <c r="I3" s="19"/>
      <c r="J3" s="129">
        <v>416358.47</v>
      </c>
      <c r="K3" s="130"/>
      <c r="L3" s="16"/>
      <c r="M3" s="20" t="s">
        <v>46</v>
      </c>
    </row>
    <row r="4" spans="1:13" ht="15" customHeight="1" thickTop="1">
      <c r="A4" s="118" t="s">
        <v>2</v>
      </c>
      <c r="B4" s="119"/>
      <c r="C4" s="120"/>
      <c r="D4" s="108" t="s">
        <v>97</v>
      </c>
      <c r="E4" s="109"/>
      <c r="F4" s="109"/>
      <c r="G4" s="110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31"/>
      <c r="M5" s="132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34" t="s">
        <v>91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</row>
    <row r="10" spans="1:13" ht="12.75" customHeight="1">
      <c r="A10" s="75" t="s">
        <v>65</v>
      </c>
      <c r="B10" s="100" t="s">
        <v>22</v>
      </c>
      <c r="C10" s="98"/>
      <c r="D10" s="98"/>
      <c r="E10" s="99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0" t="s">
        <v>24</v>
      </c>
      <c r="C11" s="98"/>
      <c r="D11" s="98"/>
      <c r="E11" s="99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/>
      <c r="M11" s="26">
        <f t="shared" si="0"/>
        <v>0</v>
      </c>
    </row>
    <row r="12" spans="1:13" ht="12.75" customHeight="1">
      <c r="A12" s="75" t="s">
        <v>67</v>
      </c>
      <c r="B12" s="100" t="s">
        <v>25</v>
      </c>
      <c r="C12" s="98"/>
      <c r="D12" s="98"/>
      <c r="E12" s="99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0" t="s">
        <v>26</v>
      </c>
      <c r="C13" s="98"/>
      <c r="D13" s="98"/>
      <c r="E13" s="99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0" t="s">
        <v>27</v>
      </c>
      <c r="C14" s="98"/>
      <c r="D14" s="98"/>
      <c r="E14" s="99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>
        <v>8.74</v>
      </c>
      <c r="M14" s="26">
        <f t="shared" si="0"/>
        <v>3390.9452</v>
      </c>
    </row>
    <row r="15" spans="1:13" ht="12.75" customHeight="1">
      <c r="A15" s="75" t="s">
        <v>70</v>
      </c>
      <c r="B15" s="100" t="s">
        <v>29</v>
      </c>
      <c r="C15" s="98"/>
      <c r="D15" s="98"/>
      <c r="E15" s="99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/>
      <c r="M15" s="26">
        <f t="shared" si="0"/>
        <v>0</v>
      </c>
    </row>
    <row r="16" spans="1:13" ht="12.75" customHeight="1">
      <c r="A16" s="75" t="s">
        <v>71</v>
      </c>
      <c r="B16" s="97" t="s">
        <v>30</v>
      </c>
      <c r="C16" s="98"/>
      <c r="D16" s="98"/>
      <c r="E16" s="99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0" t="s">
        <v>32</v>
      </c>
      <c r="C17" s="98"/>
      <c r="D17" s="98"/>
      <c r="E17" s="99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>
        <v>2.58</v>
      </c>
      <c r="M17" s="26">
        <f t="shared" si="0"/>
        <v>562.1046</v>
      </c>
    </row>
    <row r="18" spans="1:13" ht="12.75" customHeight="1">
      <c r="A18" s="75" t="s">
        <v>73</v>
      </c>
      <c r="B18" s="100" t="s">
        <v>34</v>
      </c>
      <c r="C18" s="98"/>
      <c r="D18" s="98"/>
      <c r="E18" s="99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97" t="s">
        <v>35</v>
      </c>
      <c r="C19" s="98"/>
      <c r="D19" s="98"/>
      <c r="E19" s="99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97" t="s">
        <v>36</v>
      </c>
      <c r="C20" s="98"/>
      <c r="D20" s="98"/>
      <c r="E20" s="99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0" t="s">
        <v>38</v>
      </c>
      <c r="C21" s="98"/>
      <c r="D21" s="98"/>
      <c r="E21" s="99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0" t="s">
        <v>39</v>
      </c>
      <c r="C22" s="98"/>
      <c r="D22" s="98"/>
      <c r="E22" s="99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0" t="s">
        <v>40</v>
      </c>
      <c r="C23" s="98"/>
      <c r="D23" s="98"/>
      <c r="E23" s="99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>
        <v>2.44</v>
      </c>
      <c r="M23" s="26">
        <f t="shared" si="0"/>
        <v>592.8468</v>
      </c>
    </row>
    <row r="24" spans="1:13" ht="24.75" customHeight="1">
      <c r="A24" s="75" t="s">
        <v>79</v>
      </c>
      <c r="B24" s="97" t="s">
        <v>41</v>
      </c>
      <c r="C24" s="98"/>
      <c r="D24" s="98"/>
      <c r="E24" s="99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86"/>
      <c r="K24" s="87"/>
      <c r="L24" s="86"/>
      <c r="M24" s="88">
        <f t="shared" si="0"/>
        <v>0</v>
      </c>
    </row>
    <row r="25" spans="1:13" ht="12.75" customHeight="1">
      <c r="A25" s="75"/>
      <c r="B25" s="100" t="s">
        <v>19</v>
      </c>
      <c r="C25" s="98"/>
      <c r="D25" s="98"/>
      <c r="E25" s="99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97" t="s">
        <v>42</v>
      </c>
      <c r="C26" s="98"/>
      <c r="D26" s="98"/>
      <c r="E26" s="99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0" t="s">
        <v>37</v>
      </c>
      <c r="C27" s="98"/>
      <c r="D27" s="98"/>
      <c r="E27" s="99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4">
        <f>SUM(M5:M27)</f>
        <v>4545.8966</v>
      </c>
      <c r="M28" s="125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01" t="s">
        <v>47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5" customHeight="1" thickTop="1">
      <c r="A32" s="115" t="s">
        <v>0</v>
      </c>
      <c r="B32" s="116"/>
      <c r="C32" s="117"/>
      <c r="D32" s="102" t="s">
        <v>7</v>
      </c>
      <c r="E32" s="103"/>
      <c r="F32" s="103"/>
      <c r="G32" s="104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11" t="s">
        <v>1</v>
      </c>
      <c r="B33" s="112"/>
      <c r="C33" s="113"/>
      <c r="D33" s="105" t="s">
        <v>48</v>
      </c>
      <c r="E33" s="106"/>
      <c r="F33" s="106"/>
      <c r="G33" s="107"/>
      <c r="H33" s="18" t="s">
        <v>50</v>
      </c>
      <c r="I33" s="19"/>
      <c r="J33" s="129">
        <f>J3</f>
        <v>416358.47</v>
      </c>
      <c r="K33" s="130"/>
      <c r="L33" s="16"/>
      <c r="M33" s="20" t="s">
        <v>45</v>
      </c>
    </row>
    <row r="34" spans="1:13" ht="15" customHeight="1" thickTop="1">
      <c r="A34" s="118" t="s">
        <v>2</v>
      </c>
      <c r="B34" s="119"/>
      <c r="C34" s="120"/>
      <c r="D34" s="108" t="s">
        <v>97</v>
      </c>
      <c r="E34" s="109"/>
      <c r="F34" s="109"/>
      <c r="G34" s="110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131"/>
      <c r="M35" s="132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21" t="s">
        <v>92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</row>
    <row r="40" spans="1:13" ht="15" customHeight="1">
      <c r="A40" s="75" t="s">
        <v>82</v>
      </c>
      <c r="B40" s="100" t="s">
        <v>16</v>
      </c>
      <c r="C40" s="98"/>
      <c r="D40" s="98"/>
      <c r="E40" s="99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0" t="s">
        <v>17</v>
      </c>
      <c r="C41" s="98"/>
      <c r="D41" s="98"/>
      <c r="E41" s="99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6" t="s">
        <v>20</v>
      </c>
      <c r="C42" s="127"/>
      <c r="D42" s="127"/>
      <c r="E42" s="128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0" t="s">
        <v>21</v>
      </c>
      <c r="C43" s="98"/>
      <c r="D43" s="98"/>
      <c r="E43" s="99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0" t="s">
        <v>44</v>
      </c>
      <c r="C44" s="98"/>
      <c r="D44" s="98"/>
      <c r="E44" s="99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0" t="s">
        <v>13</v>
      </c>
      <c r="C45" s="98"/>
      <c r="D45" s="98"/>
      <c r="E45" s="99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97" t="s">
        <v>15</v>
      </c>
      <c r="C46" s="98"/>
      <c r="D46" s="98"/>
      <c r="E46" s="99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97" t="s">
        <v>18</v>
      </c>
      <c r="C47" s="98"/>
      <c r="D47" s="98"/>
      <c r="E47" s="99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97" t="s">
        <v>10</v>
      </c>
      <c r="C48" s="98"/>
      <c r="D48" s="98"/>
      <c r="E48" s="99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4545.8966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33"/>
      <c r="G52" s="133"/>
      <c r="H52" s="133"/>
      <c r="I52" s="14"/>
      <c r="J52" s="14"/>
      <c r="K52" s="14"/>
      <c r="L52" s="14"/>
      <c r="M52" s="21"/>
    </row>
  </sheetData>
  <sheetProtection/>
  <mergeCells count="49">
    <mergeCell ref="F52:H52"/>
    <mergeCell ref="B44:E44"/>
    <mergeCell ref="B45:E45"/>
    <mergeCell ref="B46:E46"/>
    <mergeCell ref="B47:E47"/>
    <mergeCell ref="B48:E48"/>
    <mergeCell ref="L35:M35"/>
    <mergeCell ref="A39:M39"/>
    <mergeCell ref="B40:E40"/>
    <mergeCell ref="B41:E41"/>
    <mergeCell ref="B42:E42"/>
    <mergeCell ref="B43:E43"/>
    <mergeCell ref="A32:C32"/>
    <mergeCell ref="D32:G32"/>
    <mergeCell ref="A33:C33"/>
    <mergeCell ref="D33:G33"/>
    <mergeCell ref="J33:K33"/>
    <mergeCell ref="A34:C34"/>
    <mergeCell ref="D34:G34"/>
    <mergeCell ref="B24:E24"/>
    <mergeCell ref="B25:E25"/>
    <mergeCell ref="B26:E26"/>
    <mergeCell ref="B27:E27"/>
    <mergeCell ref="L28:M28"/>
    <mergeCell ref="A31:M31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A4:C4"/>
    <mergeCell ref="D4:G4"/>
    <mergeCell ref="L5:M5"/>
    <mergeCell ref="A9:M9"/>
    <mergeCell ref="B10:E10"/>
    <mergeCell ref="B11:E11"/>
    <mergeCell ref="A1:M1"/>
    <mergeCell ref="A2:C2"/>
    <mergeCell ref="D2:G2"/>
    <mergeCell ref="A3:C3"/>
    <mergeCell ref="D3:G3"/>
    <mergeCell ref="J3:K3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Zeros="0" tabSelected="1" view="pageBreakPreview" zoomScale="130" zoomScaleNormal="75" zoomScaleSheetLayoutView="130" zoomScalePageLayoutView="0" workbookViewId="0" topLeftCell="B5">
      <selection activeCell="E8" sqref="E8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421875" style="0" customWidth="1"/>
    <col min="9" max="9" width="9.281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 customHeight="1" thickTop="1">
      <c r="A2" s="115" t="s">
        <v>0</v>
      </c>
      <c r="B2" s="116"/>
      <c r="C2" s="117"/>
      <c r="D2" s="102" t="s">
        <v>99</v>
      </c>
      <c r="E2" s="103"/>
      <c r="F2" s="103"/>
      <c r="G2" s="104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11" t="s">
        <v>1</v>
      </c>
      <c r="B3" s="112"/>
      <c r="C3" s="113"/>
      <c r="D3" s="105" t="s">
        <v>100</v>
      </c>
      <c r="E3" s="106"/>
      <c r="F3" s="106"/>
      <c r="G3" s="107"/>
      <c r="H3" s="18" t="s">
        <v>50</v>
      </c>
      <c r="I3" s="19"/>
      <c r="J3" s="137">
        <v>889251.3999999999</v>
      </c>
      <c r="K3" s="138"/>
      <c r="L3" s="16"/>
      <c r="M3" s="20" t="s">
        <v>98</v>
      </c>
    </row>
    <row r="4" spans="1:13" ht="15" customHeight="1" thickTop="1">
      <c r="A4" s="118" t="s">
        <v>2</v>
      </c>
      <c r="B4" s="119"/>
      <c r="C4" s="120"/>
      <c r="D4" s="139" t="s">
        <v>101</v>
      </c>
      <c r="E4" s="140"/>
      <c r="F4" s="140"/>
      <c r="G4" s="141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131"/>
      <c r="M5" s="132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5" ht="12.75" customHeight="1" thickTop="1">
      <c r="A9" s="75" t="s">
        <v>110</v>
      </c>
      <c r="B9" s="100" t="s">
        <v>102</v>
      </c>
      <c r="C9" s="98"/>
      <c r="D9" s="98"/>
      <c r="E9" s="99"/>
      <c r="F9" s="22" t="s">
        <v>28</v>
      </c>
      <c r="G9" s="23">
        <v>620</v>
      </c>
      <c r="H9" s="29">
        <v>235.89</v>
      </c>
      <c r="I9" s="25">
        <f>G9*H9</f>
        <v>146251.8</v>
      </c>
      <c r="J9" s="23">
        <v>0.268</v>
      </c>
      <c r="K9" s="25">
        <v>63.21852</v>
      </c>
      <c r="L9" s="96">
        <v>116.289965661</v>
      </c>
      <c r="M9" s="26">
        <f>L9*H9</f>
        <v>27431.639999773288</v>
      </c>
      <c r="N9" s="81">
        <f>G9-J9-L9</f>
        <v>503.442034339</v>
      </c>
      <c r="O9" s="81">
        <f>N9*H9</f>
        <v>118756.9414802267</v>
      </c>
    </row>
    <row r="10" spans="1:15" ht="12.75" customHeight="1">
      <c r="A10" s="75" t="s">
        <v>111</v>
      </c>
      <c r="B10" s="100" t="s">
        <v>103</v>
      </c>
      <c r="C10" s="98"/>
      <c r="D10" s="98"/>
      <c r="E10" s="99"/>
      <c r="F10" s="22" t="s">
        <v>8</v>
      </c>
      <c r="G10" s="23">
        <v>50</v>
      </c>
      <c r="H10" s="29">
        <v>281.54</v>
      </c>
      <c r="I10" s="25">
        <f aca="true" t="shared" si="0" ref="I10:I16">G10*H10</f>
        <v>14077.000000000002</v>
      </c>
      <c r="J10" s="23"/>
      <c r="K10" s="25"/>
      <c r="L10" s="96"/>
      <c r="M10" s="26">
        <f aca="true" t="shared" si="1" ref="M10:M16">L10*H10</f>
        <v>0</v>
      </c>
      <c r="N10" s="81">
        <f aca="true" t="shared" si="2" ref="N10:N16">G10-J10-L10</f>
        <v>50</v>
      </c>
      <c r="O10" s="81">
        <f aca="true" t="shared" si="3" ref="O10:O16">N10*H10</f>
        <v>14077.000000000002</v>
      </c>
    </row>
    <row r="11" spans="1:15" ht="24.75" customHeight="1">
      <c r="A11" s="75" t="s">
        <v>112</v>
      </c>
      <c r="B11" s="97" t="s">
        <v>104</v>
      </c>
      <c r="C11" s="98"/>
      <c r="D11" s="98"/>
      <c r="E11" s="99"/>
      <c r="F11" s="22" t="s">
        <v>119</v>
      </c>
      <c r="G11" s="23">
        <v>20</v>
      </c>
      <c r="H11" s="29">
        <v>745.79</v>
      </c>
      <c r="I11" s="25">
        <f t="shared" si="0"/>
        <v>14915.8</v>
      </c>
      <c r="J11" s="23"/>
      <c r="K11" s="25"/>
      <c r="L11" s="96">
        <v>2</v>
      </c>
      <c r="M11" s="26">
        <f t="shared" si="1"/>
        <v>1491.58</v>
      </c>
      <c r="N11" s="81">
        <f t="shared" si="2"/>
        <v>18</v>
      </c>
      <c r="O11" s="81">
        <f t="shared" si="3"/>
        <v>13424.22</v>
      </c>
    </row>
    <row r="12" spans="1:15" ht="12.75" customHeight="1">
      <c r="A12" s="75" t="s">
        <v>113</v>
      </c>
      <c r="B12" s="100" t="s">
        <v>105</v>
      </c>
      <c r="C12" s="98"/>
      <c r="D12" s="98"/>
      <c r="E12" s="99"/>
      <c r="F12" s="22" t="s">
        <v>28</v>
      </c>
      <c r="G12" s="23">
        <v>20</v>
      </c>
      <c r="H12" s="29">
        <v>395.54</v>
      </c>
      <c r="I12" s="25">
        <f t="shared" si="0"/>
        <v>7910.8</v>
      </c>
      <c r="J12" s="23"/>
      <c r="K12" s="25"/>
      <c r="L12" s="96">
        <v>3.30646710825</v>
      </c>
      <c r="M12" s="26">
        <f t="shared" si="1"/>
        <v>1307.839999997205</v>
      </c>
      <c r="N12" s="81">
        <f t="shared" si="2"/>
        <v>16.69353289175</v>
      </c>
      <c r="O12" s="81">
        <f t="shared" si="3"/>
        <v>6602.960000002795</v>
      </c>
    </row>
    <row r="13" spans="1:15" ht="12.75" customHeight="1">
      <c r="A13" s="75" t="s">
        <v>114</v>
      </c>
      <c r="B13" s="100" t="s">
        <v>106</v>
      </c>
      <c r="C13" s="98"/>
      <c r="D13" s="98"/>
      <c r="E13" s="99"/>
      <c r="F13" s="22" t="s">
        <v>28</v>
      </c>
      <c r="G13" s="23">
        <v>200</v>
      </c>
      <c r="H13" s="29">
        <v>293.34</v>
      </c>
      <c r="I13" s="25">
        <f t="shared" si="0"/>
        <v>58667.99999999999</v>
      </c>
      <c r="J13" s="23">
        <v>15.703</v>
      </c>
      <c r="K13" s="25">
        <v>4606.31802</v>
      </c>
      <c r="L13" s="96"/>
      <c r="M13" s="26">
        <f t="shared" si="1"/>
        <v>0</v>
      </c>
      <c r="N13" s="81">
        <f t="shared" si="2"/>
        <v>184.297</v>
      </c>
      <c r="O13" s="81">
        <f t="shared" si="3"/>
        <v>54061.681979999994</v>
      </c>
    </row>
    <row r="14" spans="1:15" ht="12.75" customHeight="1">
      <c r="A14" s="75" t="s">
        <v>115</v>
      </c>
      <c r="B14" s="100" t="s">
        <v>107</v>
      </c>
      <c r="C14" s="98"/>
      <c r="D14" s="98"/>
      <c r="E14" s="99"/>
      <c r="F14" s="22" t="s">
        <v>28</v>
      </c>
      <c r="G14" s="23">
        <v>200</v>
      </c>
      <c r="H14" s="29">
        <v>197.77</v>
      </c>
      <c r="I14" s="25">
        <f t="shared" si="0"/>
        <v>39554</v>
      </c>
      <c r="J14" s="23"/>
      <c r="K14" s="25"/>
      <c r="L14" s="96">
        <v>2.11351570005</v>
      </c>
      <c r="M14" s="26">
        <f t="shared" si="1"/>
        <v>417.9899999988885</v>
      </c>
      <c r="N14" s="81">
        <f t="shared" si="2"/>
        <v>197.88648429995</v>
      </c>
      <c r="O14" s="81">
        <f t="shared" si="3"/>
        <v>39136.010000001115</v>
      </c>
    </row>
    <row r="15" spans="1:15" ht="24.75" customHeight="1">
      <c r="A15" s="75" t="s">
        <v>116</v>
      </c>
      <c r="B15" s="97" t="s">
        <v>108</v>
      </c>
      <c r="C15" s="98"/>
      <c r="D15" s="98"/>
      <c r="E15" s="99"/>
      <c r="F15" s="22" t="s">
        <v>28</v>
      </c>
      <c r="G15" s="23">
        <v>200</v>
      </c>
      <c r="H15" s="29">
        <v>1760.05</v>
      </c>
      <c r="I15" s="25">
        <f t="shared" si="0"/>
        <v>352010</v>
      </c>
      <c r="J15" s="23">
        <v>0.865</v>
      </c>
      <c r="K15" s="25">
        <v>1522.44325</v>
      </c>
      <c r="L15" s="96">
        <v>6.56294991619</v>
      </c>
      <c r="M15" s="26">
        <f t="shared" si="1"/>
        <v>11551.11999999021</v>
      </c>
      <c r="N15" s="81">
        <f t="shared" si="2"/>
        <v>192.57205008380998</v>
      </c>
      <c r="O15" s="81">
        <f t="shared" si="3"/>
        <v>338936.4367500098</v>
      </c>
    </row>
    <row r="16" spans="1:15" ht="12.75" customHeight="1" thickBot="1">
      <c r="A16" s="75" t="s">
        <v>117</v>
      </c>
      <c r="B16" s="100" t="s">
        <v>109</v>
      </c>
      <c r="C16" s="98"/>
      <c r="D16" s="98"/>
      <c r="E16" s="99"/>
      <c r="F16" s="22" t="s">
        <v>118</v>
      </c>
      <c r="G16" s="23">
        <v>2400</v>
      </c>
      <c r="H16" s="29">
        <v>106.61</v>
      </c>
      <c r="I16" s="25">
        <f t="shared" si="0"/>
        <v>255864</v>
      </c>
      <c r="J16" s="23">
        <v>271.083</v>
      </c>
      <c r="K16" s="25">
        <v>28900.15863</v>
      </c>
      <c r="L16" s="96">
        <v>379</v>
      </c>
      <c r="M16" s="26">
        <f t="shared" si="1"/>
        <v>40405.19</v>
      </c>
      <c r="N16" s="81">
        <f t="shared" si="2"/>
        <v>1749.917</v>
      </c>
      <c r="O16" s="81">
        <f t="shared" si="3"/>
        <v>186558.65136999998</v>
      </c>
    </row>
    <row r="17" spans="1:16" s="17" customFormat="1" ht="15" customHeight="1" thickBot="1" thickTop="1">
      <c r="A17" s="58"/>
      <c r="B17" s="59"/>
      <c r="C17" s="59"/>
      <c r="D17" s="59"/>
      <c r="E17" s="59"/>
      <c r="F17" s="59"/>
      <c r="G17" s="59"/>
      <c r="H17" s="60"/>
      <c r="I17" s="61"/>
      <c r="J17" s="59"/>
      <c r="K17" s="62" t="s">
        <v>64</v>
      </c>
      <c r="L17" s="93"/>
      <c r="M17" s="94">
        <f>SUM(M9:M16)</f>
        <v>82605.35999975959</v>
      </c>
      <c r="N17" s="90"/>
      <c r="O17" s="80">
        <f>SUM(O9:O16)</f>
        <v>771553.9015802403</v>
      </c>
      <c r="P17" s="64" t="s">
        <v>120</v>
      </c>
    </row>
    <row r="18" spans="1:15" s="17" customFormat="1" ht="19.5" customHeight="1" thickTop="1">
      <c r="A18" s="63" t="s">
        <v>6</v>
      </c>
      <c r="B18" s="64"/>
      <c r="C18" s="65"/>
      <c r="D18" s="65" t="s">
        <v>124</v>
      </c>
      <c r="E18" s="64"/>
      <c r="F18" s="64"/>
      <c r="G18" s="64"/>
      <c r="H18" s="66"/>
      <c r="I18" s="67" t="s">
        <v>62</v>
      </c>
      <c r="J18" s="64"/>
      <c r="K18" s="64"/>
      <c r="L18" s="68"/>
      <c r="M18" s="69"/>
      <c r="N18" s="90"/>
      <c r="O18" s="90"/>
    </row>
    <row r="19" spans="1:16" s="17" customFormat="1" ht="19.5" customHeight="1" thickBot="1">
      <c r="A19" s="11" t="s">
        <v>63</v>
      </c>
      <c r="B19" s="12"/>
      <c r="C19" s="70"/>
      <c r="D19" s="10"/>
      <c r="E19" s="10"/>
      <c r="F19" s="10"/>
      <c r="G19" s="10"/>
      <c r="H19" s="56"/>
      <c r="I19" s="71"/>
      <c r="J19" s="10"/>
      <c r="K19" s="10"/>
      <c r="L19" s="72"/>
      <c r="M19" s="73"/>
      <c r="N19" s="90"/>
      <c r="O19" s="80">
        <f>K22+M17+O17</f>
        <v>889251.3999999999</v>
      </c>
      <c r="P19" s="64" t="s">
        <v>122</v>
      </c>
    </row>
    <row r="20" spans="6:9" ht="13.5" thickTop="1">
      <c r="F20" s="133" t="s">
        <v>93</v>
      </c>
      <c r="G20" s="133"/>
      <c r="H20" s="133"/>
      <c r="I20" s="89">
        <f>SUM(I9:I16)</f>
        <v>889251.3999999999</v>
      </c>
    </row>
    <row r="21" spans="9:16" ht="12.75">
      <c r="I21" s="91"/>
      <c r="O21" s="95">
        <f>I20-O19</f>
        <v>0</v>
      </c>
      <c r="P21" s="64" t="s">
        <v>123</v>
      </c>
    </row>
    <row r="22" spans="9:11" ht="12.75">
      <c r="I22" s="64" t="s">
        <v>121</v>
      </c>
      <c r="K22" s="92">
        <f>SUM(K9:K16)</f>
        <v>35092.13842</v>
      </c>
    </row>
  </sheetData>
  <sheetProtection/>
  <mergeCells count="18">
    <mergeCell ref="F20:H20"/>
    <mergeCell ref="B11:E11"/>
    <mergeCell ref="B12:E12"/>
    <mergeCell ref="B13:E13"/>
    <mergeCell ref="B14:E14"/>
    <mergeCell ref="J3:K3"/>
    <mergeCell ref="A4:C4"/>
    <mergeCell ref="D4:G4"/>
    <mergeCell ref="B9:E9"/>
    <mergeCell ref="B10:E10"/>
    <mergeCell ref="B15:E15"/>
    <mergeCell ref="B16:E16"/>
    <mergeCell ref="A1:M1"/>
    <mergeCell ref="A2:C2"/>
    <mergeCell ref="D2:G2"/>
    <mergeCell ref="A3:C3"/>
    <mergeCell ref="D3:G3"/>
    <mergeCell ref="L5:M5"/>
  </mergeCells>
  <printOptions verticalCentered="1"/>
  <pageMargins left="0" right="0" top="0" bottom="0" header="0" footer="0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2019-02-26T18:12:36Z</cp:lastPrinted>
  <dcterms:created xsi:type="dcterms:W3CDTF">1996-10-29T12:43:50Z</dcterms:created>
  <dcterms:modified xsi:type="dcterms:W3CDTF">2019-02-26T18:24:24Z</dcterms:modified>
  <cp:category/>
  <cp:version/>
  <cp:contentType/>
  <cp:contentStatus/>
</cp:coreProperties>
</file>